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52"/>
  <c r="D52"/>
  <c r="E52"/>
  <c r="F52"/>
  <c r="G52"/>
  <c r="G51"/>
  <c r="F51"/>
  <c r="E51"/>
  <c r="D51"/>
  <c r="C51"/>
  <c r="U4"/>
  <c r="V4"/>
  <c r="W4"/>
  <c r="X4"/>
  <c r="U5"/>
  <c r="V5"/>
  <c r="W5"/>
  <c r="X5"/>
  <c r="U6"/>
  <c r="V6"/>
  <c r="W6"/>
  <c r="X6"/>
  <c r="U7"/>
  <c r="V7"/>
  <c r="W7"/>
  <c r="X7"/>
  <c r="U8"/>
  <c r="V8"/>
  <c r="W8"/>
  <c r="X8"/>
  <c r="U9"/>
  <c r="V9"/>
  <c r="W9"/>
  <c r="X9"/>
  <c r="U10"/>
  <c r="V10"/>
  <c r="W10"/>
  <c r="X10"/>
  <c r="N30"/>
  <c r="O30"/>
  <c r="P30"/>
  <c r="Q30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I33"/>
  <c r="J33"/>
  <c r="I34"/>
  <c r="J34"/>
  <c r="I35"/>
  <c r="J35"/>
  <c r="I36"/>
  <c r="J36"/>
  <c r="I30"/>
  <c r="J30"/>
  <c r="I31"/>
  <c r="J31"/>
  <c r="I32"/>
  <c r="J32"/>
  <c r="I4"/>
  <c r="J4"/>
  <c r="I5"/>
  <c r="J5"/>
  <c r="I6"/>
  <c r="J6"/>
  <c r="I7"/>
  <c r="J7"/>
  <c r="I8"/>
  <c r="J8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2"/>
  <c r="V22"/>
  <c r="W22"/>
  <c r="X22"/>
  <c r="U23"/>
  <c r="V23"/>
  <c r="W23"/>
  <c r="X23"/>
  <c r="U24"/>
  <c r="V24"/>
  <c r="W24"/>
  <c r="X24"/>
  <c r="U25"/>
  <c r="V25"/>
  <c r="W25"/>
  <c r="X25"/>
  <c r="U26"/>
  <c r="V26"/>
  <c r="W26"/>
  <c r="X26"/>
  <c r="U27"/>
  <c r="V27"/>
  <c r="W27"/>
  <c r="X27"/>
  <c r="U28"/>
  <c r="V28"/>
  <c r="W28"/>
  <c r="X28"/>
  <c r="U29"/>
  <c r="V29"/>
  <c r="W29"/>
  <c r="X29"/>
  <c r="U30"/>
  <c r="V30"/>
  <c r="W30"/>
  <c r="X30"/>
  <c r="U31"/>
  <c r="V31"/>
  <c r="W31"/>
  <c r="X31"/>
  <c r="U32"/>
  <c r="V32"/>
  <c r="W32"/>
  <c r="X32"/>
  <c r="U33"/>
  <c r="V33"/>
  <c r="W33"/>
  <c r="X33"/>
  <c r="U34"/>
  <c r="V34"/>
  <c r="W34"/>
  <c r="X34"/>
  <c r="U35"/>
  <c r="V35"/>
  <c r="W35"/>
  <c r="X35"/>
  <c r="U36"/>
  <c r="V36"/>
  <c r="W36"/>
  <c r="X36"/>
  <c r="U11"/>
  <c r="X11" s="1"/>
  <c r="C21"/>
  <c r="D21"/>
  <c r="C22"/>
  <c r="D22"/>
  <c r="C23"/>
  <c r="D23"/>
  <c r="C24"/>
  <c r="D24"/>
  <c r="C25"/>
  <c r="D25"/>
  <c r="C20"/>
  <c r="D20" s="1"/>
  <c r="N5"/>
  <c r="O5"/>
  <c r="P5"/>
  <c r="Q5"/>
  <c r="N6"/>
  <c r="O6"/>
  <c r="P6"/>
  <c r="Q6"/>
  <c r="N7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N19"/>
  <c r="O19"/>
  <c r="P19"/>
  <c r="Q19"/>
  <c r="N20"/>
  <c r="O20"/>
  <c r="P20"/>
  <c r="Q20"/>
  <c r="N21"/>
  <c r="O21"/>
  <c r="P21"/>
  <c r="Q21"/>
  <c r="N22"/>
  <c r="O22"/>
  <c r="P22"/>
  <c r="Q22"/>
  <c r="N23"/>
  <c r="O23"/>
  <c r="P23"/>
  <c r="Q23"/>
  <c r="N24"/>
  <c r="O24"/>
  <c r="P24"/>
  <c r="Q24"/>
  <c r="N25"/>
  <c r="O25"/>
  <c r="P25"/>
  <c r="Q25"/>
  <c r="N26"/>
  <c r="O26"/>
  <c r="P26"/>
  <c r="Q26"/>
  <c r="N27"/>
  <c r="O27"/>
  <c r="P27"/>
  <c r="Q27"/>
  <c r="N28"/>
  <c r="O28"/>
  <c r="P28"/>
  <c r="Q28"/>
  <c r="N29"/>
  <c r="O29"/>
  <c r="P29"/>
  <c r="Q29"/>
  <c r="N4"/>
  <c r="Q4" s="1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9"/>
  <c r="J9" s="1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26"/>
  <c r="D26" s="1"/>
  <c r="V11" l="1"/>
  <c r="W11"/>
  <c r="O4"/>
  <c r="P4"/>
</calcChain>
</file>

<file path=xl/sharedStrings.xml><?xml version="1.0" encoding="utf-8"?>
<sst xmlns="http://schemas.openxmlformats.org/spreadsheetml/2006/main" count="45" uniqueCount="26">
  <si>
    <t>Split Calculator for goal times:</t>
  </si>
  <si>
    <t>100 Free or Back</t>
  </si>
  <si>
    <t>100 Fly or Breast</t>
  </si>
  <si>
    <t>200 Free</t>
  </si>
  <si>
    <t>1st Split</t>
  </si>
  <si>
    <t>2nd split</t>
  </si>
  <si>
    <t>3rd split</t>
  </si>
  <si>
    <t>4th split</t>
  </si>
  <si>
    <t>Seconds</t>
  </si>
  <si>
    <t>:59</t>
  </si>
  <si>
    <t>:58</t>
  </si>
  <si>
    <t>:57</t>
  </si>
  <si>
    <t>:56</t>
  </si>
  <si>
    <t>:55</t>
  </si>
  <si>
    <t>:54</t>
  </si>
  <si>
    <t>:53</t>
  </si>
  <si>
    <t>:52</t>
  </si>
  <si>
    <t>:51</t>
  </si>
  <si>
    <t>:50</t>
  </si>
  <si>
    <t>seconds</t>
  </si>
  <si>
    <t>2nd Split</t>
  </si>
  <si>
    <t>200 IM</t>
  </si>
  <si>
    <t xml:space="preserve">Goal </t>
  </si>
  <si>
    <t xml:space="preserve">Goal  </t>
  </si>
  <si>
    <t>500 Free</t>
  </si>
  <si>
    <t>5th split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</si>
</sst>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2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>
      <selection activeCell="I52" sqref="I52"/>
    </sheetView>
  </sheetViews>
  <sheetFormatPr defaultRowHeight="15"/>
  <cols>
    <col min="1" max="1" width="9.5703125" customWidth="1"/>
    <col min="2" max="2" width="8.28515625" bestFit="1" customWidth="1"/>
    <col min="3" max="3" width="8" bestFit="1" customWidth="1"/>
    <col min="4" max="4" width="8.7109375" bestFit="1" customWidth="1"/>
    <col min="5" max="5" width="8.42578125" customWidth="1"/>
    <col min="6" max="6" width="9.85546875" bestFit="1" customWidth="1"/>
    <col min="7" max="7" width="8.140625" bestFit="1" customWidth="1"/>
    <col min="12" max="12" width="6.140625" customWidth="1"/>
    <col min="13" max="13" width="8.140625" bestFit="1" customWidth="1"/>
    <col min="14" max="14" width="8" bestFit="1" customWidth="1"/>
    <col min="15" max="15" width="8.5703125" bestFit="1" customWidth="1"/>
    <col min="16" max="17" width="8.140625" bestFit="1" customWidth="1"/>
    <col min="18" max="18" width="6" customWidth="1"/>
    <col min="19" max="19" width="6.7109375" bestFit="1" customWidth="1"/>
    <col min="20" max="20" width="8.140625" bestFit="1" customWidth="1"/>
    <col min="21" max="21" width="8" bestFit="1" customWidth="1"/>
    <col min="22" max="22" width="8.5703125" bestFit="1" customWidth="1"/>
    <col min="23" max="24" width="8.140625" bestFit="1" customWidth="1"/>
  </cols>
  <sheetData>
    <row r="1" spans="1:24">
      <c r="A1" s="2" t="s">
        <v>0</v>
      </c>
      <c r="L1" s="2" t="s">
        <v>0</v>
      </c>
      <c r="Q1" s="1"/>
      <c r="R1" s="1"/>
      <c r="S1" s="1"/>
      <c r="T1" s="1"/>
    </row>
    <row r="2" spans="1:24">
      <c r="A2" s="2" t="s">
        <v>1</v>
      </c>
      <c r="G2" s="2" t="s">
        <v>2</v>
      </c>
      <c r="L2" s="2" t="s">
        <v>3</v>
      </c>
      <c r="Q2" s="1"/>
      <c r="R2" s="1"/>
      <c r="S2" s="3" t="s">
        <v>21</v>
      </c>
      <c r="T2" s="1"/>
    </row>
    <row r="3" spans="1:24">
      <c r="A3" s="1" t="s">
        <v>23</v>
      </c>
      <c r="B3" t="s">
        <v>8</v>
      </c>
      <c r="C3" t="s">
        <v>4</v>
      </c>
      <c r="D3" t="s">
        <v>20</v>
      </c>
      <c r="G3" t="s">
        <v>22</v>
      </c>
      <c r="H3" t="s">
        <v>8</v>
      </c>
      <c r="I3" t="s">
        <v>4</v>
      </c>
      <c r="J3" t="s">
        <v>20</v>
      </c>
      <c r="L3" t="s">
        <v>22</v>
      </c>
      <c r="M3" t="s">
        <v>19</v>
      </c>
      <c r="N3" t="s">
        <v>4</v>
      </c>
      <c r="O3" t="s">
        <v>5</v>
      </c>
      <c r="P3" t="s">
        <v>6</v>
      </c>
      <c r="Q3" s="1" t="s">
        <v>7</v>
      </c>
      <c r="R3" s="1"/>
      <c r="S3" s="1" t="s">
        <v>22</v>
      </c>
      <c r="T3" s="1" t="s">
        <v>19</v>
      </c>
      <c r="U3" t="s">
        <v>4</v>
      </c>
      <c r="V3" t="s">
        <v>5</v>
      </c>
      <c r="W3" t="s">
        <v>6</v>
      </c>
      <c r="X3" t="s">
        <v>7</v>
      </c>
    </row>
    <row r="4" spans="1:24">
      <c r="A4" s="4">
        <v>5.6944444444443701E-2</v>
      </c>
      <c r="B4" s="5">
        <v>82</v>
      </c>
      <c r="C4" s="5">
        <f t="shared" ref="C4:C7" si="0">(B4-2)/2</f>
        <v>40</v>
      </c>
      <c r="D4" s="5">
        <f t="shared" ref="D4:D7" si="1">C4+2</f>
        <v>42</v>
      </c>
      <c r="G4" s="4">
        <v>5.9027777777777797E-2</v>
      </c>
      <c r="H4" s="5">
        <v>85</v>
      </c>
      <c r="I4" s="5">
        <f t="shared" ref="I4:I8" si="2">(H4-3)/2</f>
        <v>41</v>
      </c>
      <c r="J4" s="5">
        <f t="shared" ref="J4:J8" si="3">I4+3</f>
        <v>44</v>
      </c>
      <c r="L4" s="4">
        <v>9.7222222222222224E-2</v>
      </c>
      <c r="M4" s="5">
        <v>140</v>
      </c>
      <c r="N4" s="5">
        <f>(M4-6.6)/4</f>
        <v>33.35</v>
      </c>
      <c r="O4" s="5">
        <f>N4+1.8</f>
        <v>35.15</v>
      </c>
      <c r="P4" s="5">
        <f>N4+2.2</f>
        <v>35.550000000000004</v>
      </c>
      <c r="Q4" s="5">
        <f>N4+2.6</f>
        <v>35.950000000000003</v>
      </c>
      <c r="R4" s="1"/>
      <c r="S4" s="4">
        <v>0.109027777777778</v>
      </c>
      <c r="T4" s="5">
        <v>157</v>
      </c>
      <c r="U4" s="7">
        <f t="shared" ref="U4:U10" si="4">T4/4.62</f>
        <v>33.98268398268398</v>
      </c>
      <c r="V4" s="7">
        <f t="shared" ref="V4:V10" si="5">1.19*U4</f>
        <v>40.439393939393938</v>
      </c>
      <c r="W4" s="7">
        <f t="shared" ref="W4:W10" si="6">1.34*U4</f>
        <v>45.536796536796537</v>
      </c>
      <c r="X4" s="7">
        <f t="shared" ref="X4:X10" si="7">1.09*U4</f>
        <v>37.041125541125538</v>
      </c>
    </row>
    <row r="5" spans="1:24">
      <c r="A5" s="4">
        <v>5.6249999999999301E-2</v>
      </c>
      <c r="B5" s="5">
        <v>81</v>
      </c>
      <c r="C5" s="5">
        <f t="shared" si="0"/>
        <v>39.5</v>
      </c>
      <c r="D5" s="5">
        <f t="shared" si="1"/>
        <v>41.5</v>
      </c>
      <c r="G5" s="4">
        <v>5.83333333333333E-2</v>
      </c>
      <c r="H5" s="5">
        <v>84</v>
      </c>
      <c r="I5" s="5">
        <f t="shared" si="2"/>
        <v>40.5</v>
      </c>
      <c r="J5" s="5">
        <f t="shared" si="3"/>
        <v>43.5</v>
      </c>
      <c r="L5" s="4">
        <v>9.6527777777777768E-2</v>
      </c>
      <c r="M5" s="5">
        <v>139</v>
      </c>
      <c r="N5" s="5">
        <f t="shared" ref="N5:N36" si="8">(M5-6.6)/4</f>
        <v>33.1</v>
      </c>
      <c r="O5" s="5">
        <f t="shared" ref="O5:O36" si="9">N5+1.8</f>
        <v>34.9</v>
      </c>
      <c r="P5" s="5">
        <f t="shared" ref="P5:P29" si="10">N5+2.2</f>
        <v>35.300000000000004</v>
      </c>
      <c r="Q5" s="5">
        <f t="shared" ref="Q5:Q29" si="11">N5+2.6</f>
        <v>35.700000000000003</v>
      </c>
      <c r="R5" s="1"/>
      <c r="S5" s="4">
        <v>0.108333333333333</v>
      </c>
      <c r="T5" s="5">
        <v>156</v>
      </c>
      <c r="U5" s="7">
        <f t="shared" si="4"/>
        <v>33.766233766233768</v>
      </c>
      <c r="V5" s="7">
        <f t="shared" si="5"/>
        <v>40.18181818181818</v>
      </c>
      <c r="W5" s="7">
        <f t="shared" si="6"/>
        <v>45.246753246753251</v>
      </c>
      <c r="X5" s="7">
        <f t="shared" si="7"/>
        <v>36.805194805194809</v>
      </c>
    </row>
    <row r="6" spans="1:24">
      <c r="A6" s="4">
        <v>5.55555555555549E-2</v>
      </c>
      <c r="B6" s="5">
        <v>80</v>
      </c>
      <c r="C6" s="5">
        <f t="shared" si="0"/>
        <v>39</v>
      </c>
      <c r="D6" s="5">
        <f t="shared" si="1"/>
        <v>41</v>
      </c>
      <c r="G6" s="4">
        <v>5.7638888888888899E-2</v>
      </c>
      <c r="H6" s="5">
        <v>83</v>
      </c>
      <c r="I6" s="5">
        <f t="shared" si="2"/>
        <v>40</v>
      </c>
      <c r="J6" s="5">
        <f t="shared" si="3"/>
        <v>43</v>
      </c>
      <c r="L6" s="4">
        <v>9.5833333333333298E-2</v>
      </c>
      <c r="M6" s="5">
        <v>138</v>
      </c>
      <c r="N6" s="5">
        <f t="shared" si="8"/>
        <v>32.85</v>
      </c>
      <c r="O6" s="5">
        <f t="shared" si="9"/>
        <v>34.65</v>
      </c>
      <c r="P6" s="5">
        <f t="shared" si="10"/>
        <v>35.050000000000004</v>
      </c>
      <c r="Q6" s="5">
        <f t="shared" si="11"/>
        <v>35.450000000000003</v>
      </c>
      <c r="R6" s="1"/>
      <c r="S6" s="4">
        <v>0.10763888888888901</v>
      </c>
      <c r="T6" s="5">
        <v>155</v>
      </c>
      <c r="U6" s="7">
        <f t="shared" si="4"/>
        <v>33.549783549783548</v>
      </c>
      <c r="V6" s="7">
        <f t="shared" si="5"/>
        <v>39.924242424242422</v>
      </c>
      <c r="W6" s="7">
        <f t="shared" si="6"/>
        <v>44.956709956709958</v>
      </c>
      <c r="X6" s="7">
        <f t="shared" si="7"/>
        <v>36.569264069264072</v>
      </c>
    </row>
    <row r="7" spans="1:24">
      <c r="A7" s="4">
        <v>5.48611111111105E-2</v>
      </c>
      <c r="B7" s="5">
        <v>79</v>
      </c>
      <c r="C7" s="5">
        <f t="shared" si="0"/>
        <v>38.5</v>
      </c>
      <c r="D7" s="5">
        <f t="shared" si="1"/>
        <v>40.5</v>
      </c>
      <c r="G7" s="4">
        <v>5.6944444444444402E-2</v>
      </c>
      <c r="H7" s="5">
        <v>82</v>
      </c>
      <c r="I7" s="5">
        <f t="shared" si="2"/>
        <v>39.5</v>
      </c>
      <c r="J7" s="5">
        <f t="shared" si="3"/>
        <v>42.5</v>
      </c>
      <c r="L7" s="4">
        <v>9.5138888888888898E-2</v>
      </c>
      <c r="M7" s="5">
        <v>137</v>
      </c>
      <c r="N7" s="5">
        <f t="shared" si="8"/>
        <v>32.6</v>
      </c>
      <c r="O7" s="5">
        <f t="shared" si="9"/>
        <v>34.4</v>
      </c>
      <c r="P7" s="5">
        <f t="shared" si="10"/>
        <v>34.800000000000004</v>
      </c>
      <c r="Q7" s="5">
        <f t="shared" si="11"/>
        <v>35.200000000000003</v>
      </c>
      <c r="R7" s="1"/>
      <c r="S7" s="4">
        <v>0.106944444444444</v>
      </c>
      <c r="T7" s="5">
        <v>154</v>
      </c>
      <c r="U7" s="7">
        <f t="shared" si="4"/>
        <v>33.333333333333336</v>
      </c>
      <c r="V7" s="7">
        <f t="shared" si="5"/>
        <v>39.666666666666664</v>
      </c>
      <c r="W7" s="7">
        <f t="shared" si="6"/>
        <v>44.666666666666671</v>
      </c>
      <c r="X7" s="7">
        <f t="shared" si="7"/>
        <v>36.333333333333336</v>
      </c>
    </row>
    <row r="8" spans="1:24">
      <c r="A8" s="4">
        <v>5.41666666666661E-2</v>
      </c>
      <c r="B8" s="5">
        <v>78</v>
      </c>
      <c r="C8" s="5">
        <f t="shared" ref="C8:C19" si="12">(B8-2)/2</f>
        <v>38</v>
      </c>
      <c r="D8" s="5">
        <f t="shared" ref="D8:D19" si="13">C8+2</f>
        <v>40</v>
      </c>
      <c r="G8" s="4">
        <v>5.6250000000000001E-2</v>
      </c>
      <c r="H8" s="5">
        <v>81</v>
      </c>
      <c r="I8" s="5">
        <f t="shared" si="2"/>
        <v>39</v>
      </c>
      <c r="J8" s="5">
        <f t="shared" si="3"/>
        <v>42</v>
      </c>
      <c r="L8" s="4">
        <v>9.44444444444444E-2</v>
      </c>
      <c r="M8" s="5">
        <v>136</v>
      </c>
      <c r="N8" s="5">
        <f t="shared" si="8"/>
        <v>32.35</v>
      </c>
      <c r="O8" s="5">
        <f t="shared" si="9"/>
        <v>34.15</v>
      </c>
      <c r="P8" s="5">
        <f t="shared" si="10"/>
        <v>34.550000000000004</v>
      </c>
      <c r="Q8" s="5">
        <f t="shared" si="11"/>
        <v>34.950000000000003</v>
      </c>
      <c r="R8" s="1"/>
      <c r="S8" s="4">
        <v>0.10625</v>
      </c>
      <c r="T8" s="5">
        <v>153</v>
      </c>
      <c r="U8" s="7">
        <f t="shared" si="4"/>
        <v>33.116883116883116</v>
      </c>
      <c r="V8" s="7">
        <f t="shared" si="5"/>
        <v>39.409090909090907</v>
      </c>
      <c r="W8" s="7">
        <f t="shared" si="6"/>
        <v>44.376623376623378</v>
      </c>
      <c r="X8" s="7">
        <f t="shared" si="7"/>
        <v>36.097402597402599</v>
      </c>
    </row>
    <row r="9" spans="1:24">
      <c r="A9" s="4">
        <v>5.3472222222221699E-2</v>
      </c>
      <c r="B9" s="5">
        <v>77</v>
      </c>
      <c r="C9" s="5">
        <f t="shared" si="12"/>
        <v>37.5</v>
      </c>
      <c r="D9" s="5">
        <f t="shared" si="13"/>
        <v>39.5</v>
      </c>
      <c r="G9" s="4">
        <v>5.5555555555555552E-2</v>
      </c>
      <c r="H9" s="5">
        <v>80</v>
      </c>
      <c r="I9" s="5">
        <f>(H9-3)/2</f>
        <v>38.5</v>
      </c>
      <c r="J9" s="5">
        <f>I9+3</f>
        <v>41.5</v>
      </c>
      <c r="L9" s="4">
        <v>9.3749999999999903E-2</v>
      </c>
      <c r="M9" s="5">
        <v>135</v>
      </c>
      <c r="N9" s="5">
        <f t="shared" si="8"/>
        <v>32.1</v>
      </c>
      <c r="O9" s="5">
        <f t="shared" si="9"/>
        <v>33.9</v>
      </c>
      <c r="P9" s="5">
        <f t="shared" si="10"/>
        <v>34.300000000000004</v>
      </c>
      <c r="Q9" s="5">
        <f t="shared" si="11"/>
        <v>34.700000000000003</v>
      </c>
      <c r="R9" s="1"/>
      <c r="S9" s="4">
        <v>0.105555555555556</v>
      </c>
      <c r="T9" s="5">
        <v>152</v>
      </c>
      <c r="U9" s="7">
        <f t="shared" si="4"/>
        <v>32.900432900432897</v>
      </c>
      <c r="V9" s="7">
        <f t="shared" si="5"/>
        <v>39.151515151515149</v>
      </c>
      <c r="W9" s="7">
        <f t="shared" si="6"/>
        <v>44.086580086580085</v>
      </c>
      <c r="X9" s="7">
        <f t="shared" si="7"/>
        <v>35.861471861471863</v>
      </c>
    </row>
    <row r="10" spans="1:24">
      <c r="A10" s="4">
        <v>5.2777777777777299E-2</v>
      </c>
      <c r="B10" s="5">
        <v>76</v>
      </c>
      <c r="C10" s="5">
        <f t="shared" si="12"/>
        <v>37</v>
      </c>
      <c r="D10" s="5">
        <f t="shared" si="13"/>
        <v>39</v>
      </c>
      <c r="G10" s="4">
        <v>5.486111111111111E-2</v>
      </c>
      <c r="H10" s="5">
        <v>79</v>
      </c>
      <c r="I10" s="5">
        <f t="shared" ref="I10:I36" si="14">(H10-3)/2</f>
        <v>38</v>
      </c>
      <c r="J10" s="5">
        <f t="shared" ref="J10:J36" si="15">I10+3</f>
        <v>41</v>
      </c>
      <c r="L10" s="4">
        <v>9.3055555555555503E-2</v>
      </c>
      <c r="M10" s="5">
        <v>134</v>
      </c>
      <c r="N10" s="5">
        <f t="shared" si="8"/>
        <v>31.85</v>
      </c>
      <c r="O10" s="5">
        <f t="shared" si="9"/>
        <v>33.65</v>
      </c>
      <c r="P10" s="5">
        <f t="shared" si="10"/>
        <v>34.050000000000004</v>
      </c>
      <c r="Q10" s="5">
        <f t="shared" si="11"/>
        <v>34.450000000000003</v>
      </c>
      <c r="R10" s="1"/>
      <c r="S10" s="4">
        <v>0.104861111111111</v>
      </c>
      <c r="T10" s="5">
        <v>151</v>
      </c>
      <c r="U10" s="7">
        <f t="shared" si="4"/>
        <v>32.683982683982684</v>
      </c>
      <c r="V10" s="7">
        <f t="shared" si="5"/>
        <v>38.893939393939391</v>
      </c>
      <c r="W10" s="7">
        <f t="shared" si="6"/>
        <v>43.796536796536799</v>
      </c>
      <c r="X10" s="7">
        <f t="shared" si="7"/>
        <v>35.625541125541126</v>
      </c>
    </row>
    <row r="11" spans="1:24">
      <c r="A11" s="4">
        <v>5.2083333333332898E-2</v>
      </c>
      <c r="B11" s="5">
        <v>75</v>
      </c>
      <c r="C11" s="5">
        <f t="shared" si="12"/>
        <v>36.5</v>
      </c>
      <c r="D11" s="5">
        <f t="shared" si="13"/>
        <v>38.5</v>
      </c>
      <c r="G11" s="4">
        <v>5.4166666666666703E-2</v>
      </c>
      <c r="H11" s="5">
        <v>78</v>
      </c>
      <c r="I11" s="5">
        <f t="shared" si="14"/>
        <v>37.5</v>
      </c>
      <c r="J11" s="5">
        <f t="shared" si="15"/>
        <v>40.5</v>
      </c>
      <c r="L11" s="4">
        <v>9.2361111111111005E-2</v>
      </c>
      <c r="M11" s="5">
        <v>133</v>
      </c>
      <c r="N11" s="5">
        <f t="shared" si="8"/>
        <v>31.6</v>
      </c>
      <c r="O11" s="5">
        <f t="shared" si="9"/>
        <v>33.4</v>
      </c>
      <c r="P11" s="5">
        <f t="shared" si="10"/>
        <v>33.800000000000004</v>
      </c>
      <c r="Q11" s="5">
        <f t="shared" si="11"/>
        <v>34.200000000000003</v>
      </c>
      <c r="R11" s="1"/>
      <c r="S11" s="4">
        <v>0.10416666666666667</v>
      </c>
      <c r="T11" s="5">
        <v>150</v>
      </c>
      <c r="U11" s="7">
        <f>T11/4.62</f>
        <v>32.467532467532465</v>
      </c>
      <c r="V11" s="7">
        <f>1.19*U11</f>
        <v>38.636363636363633</v>
      </c>
      <c r="W11" s="7">
        <f>1.34*U11</f>
        <v>43.506493506493506</v>
      </c>
      <c r="X11" s="7">
        <f>1.09*U11</f>
        <v>35.38961038961039</v>
      </c>
    </row>
    <row r="12" spans="1:24">
      <c r="A12" s="4">
        <v>5.1388888888888498E-2</v>
      </c>
      <c r="B12" s="5">
        <v>74</v>
      </c>
      <c r="C12" s="5">
        <f t="shared" si="12"/>
        <v>36</v>
      </c>
      <c r="D12" s="5">
        <f t="shared" si="13"/>
        <v>38</v>
      </c>
      <c r="G12" s="4">
        <v>5.3472222222222199E-2</v>
      </c>
      <c r="H12" s="5">
        <v>77</v>
      </c>
      <c r="I12" s="5">
        <f t="shared" si="14"/>
        <v>37</v>
      </c>
      <c r="J12" s="5">
        <f t="shared" si="15"/>
        <v>40</v>
      </c>
      <c r="L12" s="4">
        <v>9.1666666666666605E-2</v>
      </c>
      <c r="M12" s="5">
        <v>132</v>
      </c>
      <c r="N12" s="5">
        <f t="shared" si="8"/>
        <v>31.35</v>
      </c>
      <c r="O12" s="5">
        <f t="shared" si="9"/>
        <v>33.15</v>
      </c>
      <c r="P12" s="5">
        <f t="shared" si="10"/>
        <v>33.550000000000004</v>
      </c>
      <c r="Q12" s="5">
        <f t="shared" si="11"/>
        <v>33.950000000000003</v>
      </c>
      <c r="R12" s="1"/>
      <c r="S12" s="4">
        <v>0.10347222222222223</v>
      </c>
      <c r="T12" s="5">
        <v>149</v>
      </c>
      <c r="U12" s="7">
        <f t="shared" ref="U12:U36" si="16">T12/4.62</f>
        <v>32.251082251082252</v>
      </c>
      <c r="V12" s="7">
        <f t="shared" ref="V12:V36" si="17">1.19*U12</f>
        <v>38.378787878787875</v>
      </c>
      <c r="W12" s="7">
        <f t="shared" ref="W12:W36" si="18">1.34*U12</f>
        <v>43.21645021645022</v>
      </c>
      <c r="X12" s="7">
        <f t="shared" ref="X12:X36" si="19">1.09*U12</f>
        <v>35.15367965367966</v>
      </c>
    </row>
    <row r="13" spans="1:24">
      <c r="A13" s="4">
        <v>5.0694444444444098E-2</v>
      </c>
      <c r="B13" s="5">
        <v>73</v>
      </c>
      <c r="C13" s="5">
        <f t="shared" si="12"/>
        <v>35.5</v>
      </c>
      <c r="D13" s="5">
        <f t="shared" si="13"/>
        <v>37.5</v>
      </c>
      <c r="G13" s="4">
        <v>5.2777777777777798E-2</v>
      </c>
      <c r="H13" s="5">
        <v>76</v>
      </c>
      <c r="I13" s="5">
        <f t="shared" si="14"/>
        <v>36.5</v>
      </c>
      <c r="J13" s="5">
        <f t="shared" si="15"/>
        <v>39.5</v>
      </c>
      <c r="L13" s="4">
        <v>9.0972222222222093E-2</v>
      </c>
      <c r="M13" s="5">
        <v>131</v>
      </c>
      <c r="N13" s="5">
        <f t="shared" si="8"/>
        <v>31.1</v>
      </c>
      <c r="O13" s="5">
        <f t="shared" si="9"/>
        <v>32.9</v>
      </c>
      <c r="P13" s="5">
        <f t="shared" si="10"/>
        <v>33.300000000000004</v>
      </c>
      <c r="Q13" s="5">
        <f t="shared" si="11"/>
        <v>33.700000000000003</v>
      </c>
      <c r="R13" s="1"/>
      <c r="S13" s="4">
        <v>0.102777777777778</v>
      </c>
      <c r="T13" s="5">
        <v>148</v>
      </c>
      <c r="U13" s="7">
        <f t="shared" si="16"/>
        <v>32.034632034632033</v>
      </c>
      <c r="V13" s="7">
        <f t="shared" si="17"/>
        <v>38.121212121212118</v>
      </c>
      <c r="W13" s="7">
        <f t="shared" si="18"/>
        <v>42.926406926406926</v>
      </c>
      <c r="X13" s="7">
        <f t="shared" si="19"/>
        <v>34.917748917748916</v>
      </c>
    </row>
    <row r="14" spans="1:24">
      <c r="A14" s="4">
        <v>4.9999999999999697E-2</v>
      </c>
      <c r="B14" s="5">
        <v>72</v>
      </c>
      <c r="C14" s="5">
        <f t="shared" si="12"/>
        <v>35</v>
      </c>
      <c r="D14" s="5">
        <f t="shared" si="13"/>
        <v>37</v>
      </c>
      <c r="G14" s="4">
        <v>5.2083333333333301E-2</v>
      </c>
      <c r="H14" s="5">
        <v>75</v>
      </c>
      <c r="I14" s="5">
        <f t="shared" si="14"/>
        <v>36</v>
      </c>
      <c r="J14" s="5">
        <f t="shared" si="15"/>
        <v>39</v>
      </c>
      <c r="L14" s="4">
        <v>9.0277777777777707E-2</v>
      </c>
      <c r="M14" s="5">
        <v>130</v>
      </c>
      <c r="N14" s="5">
        <f t="shared" si="8"/>
        <v>30.85</v>
      </c>
      <c r="O14" s="5">
        <f t="shared" si="9"/>
        <v>32.65</v>
      </c>
      <c r="P14" s="5">
        <f t="shared" si="10"/>
        <v>33.050000000000004</v>
      </c>
      <c r="Q14" s="5">
        <f t="shared" si="11"/>
        <v>33.450000000000003</v>
      </c>
      <c r="R14" s="1"/>
      <c r="S14" s="4">
        <v>0.102083333333333</v>
      </c>
      <c r="T14" s="5">
        <v>147</v>
      </c>
      <c r="U14" s="7">
        <f t="shared" si="16"/>
        <v>31.818181818181817</v>
      </c>
      <c r="V14" s="7">
        <f t="shared" si="17"/>
        <v>37.86363636363636</v>
      </c>
      <c r="W14" s="7">
        <f t="shared" si="18"/>
        <v>42.63636363636364</v>
      </c>
      <c r="X14" s="7">
        <f t="shared" si="19"/>
        <v>34.68181818181818</v>
      </c>
    </row>
    <row r="15" spans="1:24">
      <c r="A15" s="4">
        <v>4.9305555555555297E-2</v>
      </c>
      <c r="B15" s="5">
        <v>71</v>
      </c>
      <c r="C15" s="5">
        <f t="shared" si="12"/>
        <v>34.5</v>
      </c>
      <c r="D15" s="5">
        <f t="shared" si="13"/>
        <v>36.5</v>
      </c>
      <c r="G15" s="4">
        <v>5.1388888888888901E-2</v>
      </c>
      <c r="H15" s="5">
        <v>74</v>
      </c>
      <c r="I15" s="5">
        <f t="shared" si="14"/>
        <v>35.5</v>
      </c>
      <c r="J15" s="5">
        <f t="shared" si="15"/>
        <v>38.5</v>
      </c>
      <c r="L15" s="4">
        <v>8.9583333333333195E-2</v>
      </c>
      <c r="M15" s="5">
        <v>129</v>
      </c>
      <c r="N15" s="5">
        <f t="shared" si="8"/>
        <v>30.6</v>
      </c>
      <c r="O15" s="5">
        <f t="shared" si="9"/>
        <v>32.4</v>
      </c>
      <c r="P15" s="5">
        <f t="shared" si="10"/>
        <v>32.800000000000004</v>
      </c>
      <c r="Q15" s="5">
        <f t="shared" si="11"/>
        <v>33.200000000000003</v>
      </c>
      <c r="R15" s="1"/>
      <c r="S15" s="4">
        <v>0.101388888888889</v>
      </c>
      <c r="T15" s="5">
        <v>146</v>
      </c>
      <c r="U15" s="7">
        <f t="shared" si="16"/>
        <v>31.601731601731601</v>
      </c>
      <c r="V15" s="7">
        <f t="shared" si="17"/>
        <v>37.606060606060602</v>
      </c>
      <c r="W15" s="7">
        <f t="shared" si="18"/>
        <v>42.346320346320347</v>
      </c>
      <c r="X15" s="7">
        <f t="shared" si="19"/>
        <v>34.44588744588745</v>
      </c>
    </row>
    <row r="16" spans="1:24">
      <c r="A16" s="4">
        <v>4.8611111111110897E-2</v>
      </c>
      <c r="B16" s="5">
        <v>70</v>
      </c>
      <c r="C16" s="5">
        <f t="shared" si="12"/>
        <v>34</v>
      </c>
      <c r="D16" s="5">
        <f t="shared" si="13"/>
        <v>36</v>
      </c>
      <c r="G16" s="4">
        <v>5.06944444444445E-2</v>
      </c>
      <c r="H16" s="5">
        <v>73</v>
      </c>
      <c r="I16" s="5">
        <f t="shared" si="14"/>
        <v>35</v>
      </c>
      <c r="J16" s="5">
        <f t="shared" si="15"/>
        <v>38</v>
      </c>
      <c r="L16" s="4">
        <v>8.8888888888888795E-2</v>
      </c>
      <c r="M16" s="5">
        <v>128</v>
      </c>
      <c r="N16" s="5">
        <f t="shared" si="8"/>
        <v>30.35</v>
      </c>
      <c r="O16" s="5">
        <f t="shared" si="9"/>
        <v>32.15</v>
      </c>
      <c r="P16" s="5">
        <f t="shared" si="10"/>
        <v>32.550000000000004</v>
      </c>
      <c r="Q16" s="5">
        <f t="shared" si="11"/>
        <v>32.950000000000003</v>
      </c>
      <c r="R16" s="1"/>
      <c r="S16" s="4">
        <v>0.100694444444444</v>
      </c>
      <c r="T16" s="5">
        <v>145</v>
      </c>
      <c r="U16" s="7">
        <f t="shared" si="16"/>
        <v>31.385281385281385</v>
      </c>
      <c r="V16" s="7">
        <f t="shared" si="17"/>
        <v>37.348484848484844</v>
      </c>
      <c r="W16" s="7">
        <f t="shared" si="18"/>
        <v>42.056277056277061</v>
      </c>
      <c r="X16" s="7">
        <f t="shared" si="19"/>
        <v>34.209956709956714</v>
      </c>
    </row>
    <row r="17" spans="1:24">
      <c r="A17" s="4">
        <v>4.7916666666666503E-2</v>
      </c>
      <c r="B17" s="5">
        <v>69</v>
      </c>
      <c r="C17" s="5">
        <f t="shared" si="12"/>
        <v>33.5</v>
      </c>
      <c r="D17" s="5">
        <f t="shared" si="13"/>
        <v>35.5</v>
      </c>
      <c r="G17" s="4">
        <v>0.05</v>
      </c>
      <c r="H17" s="5">
        <v>72</v>
      </c>
      <c r="I17" s="5">
        <f t="shared" si="14"/>
        <v>34.5</v>
      </c>
      <c r="J17" s="5">
        <f t="shared" si="15"/>
        <v>37.5</v>
      </c>
      <c r="L17" s="4">
        <v>8.8194444444444298E-2</v>
      </c>
      <c r="M17" s="5">
        <v>127</v>
      </c>
      <c r="N17" s="5">
        <f t="shared" si="8"/>
        <v>30.1</v>
      </c>
      <c r="O17" s="5">
        <f t="shared" si="9"/>
        <v>31.900000000000002</v>
      </c>
      <c r="P17" s="5">
        <f t="shared" si="10"/>
        <v>32.300000000000004</v>
      </c>
      <c r="Q17" s="5">
        <f t="shared" si="11"/>
        <v>32.700000000000003</v>
      </c>
      <c r="R17" s="1"/>
      <c r="S17" s="4">
        <v>0.1</v>
      </c>
      <c r="T17" s="5">
        <v>144</v>
      </c>
      <c r="U17" s="7">
        <f t="shared" si="16"/>
        <v>31.168831168831169</v>
      </c>
      <c r="V17" s="7">
        <f t="shared" si="17"/>
        <v>37.090909090909086</v>
      </c>
      <c r="W17" s="7">
        <f t="shared" si="18"/>
        <v>41.766233766233768</v>
      </c>
      <c r="X17" s="7">
        <f t="shared" si="19"/>
        <v>33.974025974025977</v>
      </c>
    </row>
    <row r="18" spans="1:24">
      <c r="A18" s="4">
        <v>4.7222222222222103E-2</v>
      </c>
      <c r="B18" s="5">
        <v>68</v>
      </c>
      <c r="C18" s="5">
        <f t="shared" si="12"/>
        <v>33</v>
      </c>
      <c r="D18" s="5">
        <f t="shared" si="13"/>
        <v>35</v>
      </c>
      <c r="G18" s="4">
        <v>4.9305555555555602E-2</v>
      </c>
      <c r="H18" s="5">
        <v>71</v>
      </c>
      <c r="I18" s="5">
        <f t="shared" si="14"/>
        <v>34</v>
      </c>
      <c r="J18" s="5">
        <f t="shared" si="15"/>
        <v>37</v>
      </c>
      <c r="L18" s="4">
        <v>8.74999999999998E-2</v>
      </c>
      <c r="M18" s="5">
        <v>126</v>
      </c>
      <c r="N18" s="5">
        <f t="shared" si="8"/>
        <v>29.85</v>
      </c>
      <c r="O18" s="5">
        <f t="shared" si="9"/>
        <v>31.650000000000002</v>
      </c>
      <c r="P18" s="5">
        <f t="shared" si="10"/>
        <v>32.050000000000004</v>
      </c>
      <c r="Q18" s="5">
        <f t="shared" si="11"/>
        <v>32.450000000000003</v>
      </c>
      <c r="R18" s="1"/>
      <c r="S18" s="4">
        <v>9.9305555555555605E-2</v>
      </c>
      <c r="T18" s="5">
        <v>143</v>
      </c>
      <c r="U18" s="7">
        <f t="shared" si="16"/>
        <v>30.952380952380953</v>
      </c>
      <c r="V18" s="7">
        <f t="shared" si="17"/>
        <v>36.833333333333329</v>
      </c>
      <c r="W18" s="7">
        <f t="shared" si="18"/>
        <v>41.476190476190482</v>
      </c>
      <c r="X18" s="7">
        <f t="shared" si="19"/>
        <v>33.738095238095241</v>
      </c>
    </row>
    <row r="19" spans="1:24">
      <c r="A19" s="4">
        <v>4.6527777777777703E-2</v>
      </c>
      <c r="B19" s="5">
        <v>67</v>
      </c>
      <c r="C19" s="5">
        <f t="shared" si="12"/>
        <v>32.5</v>
      </c>
      <c r="D19" s="5">
        <f t="shared" si="13"/>
        <v>34.5</v>
      </c>
      <c r="G19" s="4">
        <v>4.8611111111111098E-2</v>
      </c>
      <c r="H19" s="5">
        <v>70</v>
      </c>
      <c r="I19" s="5">
        <f t="shared" si="14"/>
        <v>33.5</v>
      </c>
      <c r="J19" s="5">
        <f t="shared" si="15"/>
        <v>36.5</v>
      </c>
      <c r="L19" s="4">
        <v>8.68055555555554E-2</v>
      </c>
      <c r="M19" s="5">
        <v>125</v>
      </c>
      <c r="N19" s="5">
        <f t="shared" si="8"/>
        <v>29.6</v>
      </c>
      <c r="O19" s="5">
        <f t="shared" si="9"/>
        <v>31.400000000000002</v>
      </c>
      <c r="P19" s="5">
        <f t="shared" si="10"/>
        <v>31.8</v>
      </c>
      <c r="Q19" s="5">
        <f t="shared" si="11"/>
        <v>32.200000000000003</v>
      </c>
      <c r="R19" s="1"/>
      <c r="S19" s="4">
        <v>9.8611111111111094E-2</v>
      </c>
      <c r="T19" s="5">
        <v>142</v>
      </c>
      <c r="U19" s="7">
        <f t="shared" si="16"/>
        <v>30.735930735930737</v>
      </c>
      <c r="V19" s="7">
        <f t="shared" si="17"/>
        <v>36.575757575757578</v>
      </c>
      <c r="W19" s="7">
        <f t="shared" si="18"/>
        <v>41.186147186147188</v>
      </c>
      <c r="X19" s="7">
        <f t="shared" si="19"/>
        <v>33.502164502164504</v>
      </c>
    </row>
    <row r="20" spans="1:24">
      <c r="A20" s="4">
        <v>4.5833333333333302E-2</v>
      </c>
      <c r="B20" s="5">
        <v>66</v>
      </c>
      <c r="C20" s="5">
        <f>(B20-2)/2</f>
        <v>32</v>
      </c>
      <c r="D20" s="5">
        <f>C20+2</f>
        <v>34</v>
      </c>
      <c r="G20" s="4">
        <v>4.7916666666666698E-2</v>
      </c>
      <c r="H20" s="5">
        <v>69</v>
      </c>
      <c r="I20" s="5">
        <f t="shared" si="14"/>
        <v>33</v>
      </c>
      <c r="J20" s="5">
        <f t="shared" si="15"/>
        <v>36</v>
      </c>
      <c r="L20" s="4">
        <v>8.6111111111110902E-2</v>
      </c>
      <c r="M20" s="5">
        <v>124</v>
      </c>
      <c r="N20" s="5">
        <f t="shared" si="8"/>
        <v>29.35</v>
      </c>
      <c r="O20" s="5">
        <f t="shared" si="9"/>
        <v>31.150000000000002</v>
      </c>
      <c r="P20" s="5">
        <f t="shared" si="10"/>
        <v>31.55</v>
      </c>
      <c r="Q20" s="5">
        <f t="shared" si="11"/>
        <v>31.950000000000003</v>
      </c>
      <c r="R20" s="1"/>
      <c r="S20" s="4">
        <v>9.7916666666666693E-2</v>
      </c>
      <c r="T20" s="5">
        <v>141</v>
      </c>
      <c r="U20" s="7">
        <f t="shared" si="16"/>
        <v>30.519480519480521</v>
      </c>
      <c r="V20" s="7">
        <f t="shared" si="17"/>
        <v>36.31818181818182</v>
      </c>
      <c r="W20" s="7">
        <f t="shared" si="18"/>
        <v>40.896103896103902</v>
      </c>
      <c r="X20" s="7">
        <f t="shared" si="19"/>
        <v>33.266233766233768</v>
      </c>
    </row>
    <row r="21" spans="1:24">
      <c r="A21" s="4">
        <v>4.5138888888888902E-2</v>
      </c>
      <c r="B21" s="5">
        <v>65</v>
      </c>
      <c r="C21" s="5">
        <f t="shared" ref="C21:C25" si="20">(B21-2)/2</f>
        <v>31.5</v>
      </c>
      <c r="D21" s="5">
        <f t="shared" ref="D21:D25" si="21">C21+2</f>
        <v>33.5</v>
      </c>
      <c r="G21" s="4">
        <v>4.72222222222222E-2</v>
      </c>
      <c r="H21" s="5">
        <v>68</v>
      </c>
      <c r="I21" s="5">
        <f t="shared" si="14"/>
        <v>32.5</v>
      </c>
      <c r="J21" s="5">
        <f t="shared" si="15"/>
        <v>35.5</v>
      </c>
      <c r="L21" s="4">
        <v>8.5416666666666502E-2</v>
      </c>
      <c r="M21" s="5">
        <v>123</v>
      </c>
      <c r="N21" s="5">
        <f t="shared" si="8"/>
        <v>29.1</v>
      </c>
      <c r="O21" s="5">
        <f t="shared" si="9"/>
        <v>30.900000000000002</v>
      </c>
      <c r="P21" s="5">
        <f t="shared" si="10"/>
        <v>31.3</v>
      </c>
      <c r="Q21" s="5">
        <f t="shared" si="11"/>
        <v>31.700000000000003</v>
      </c>
      <c r="R21" s="1"/>
      <c r="S21" s="4">
        <v>9.7222222222222293E-2</v>
      </c>
      <c r="T21" s="5">
        <v>140</v>
      </c>
      <c r="U21" s="7">
        <f t="shared" si="16"/>
        <v>30.303030303030301</v>
      </c>
      <c r="V21" s="7">
        <f t="shared" si="17"/>
        <v>36.060606060606055</v>
      </c>
      <c r="W21" s="7">
        <f t="shared" si="18"/>
        <v>40.606060606060609</v>
      </c>
      <c r="X21" s="7">
        <f t="shared" si="19"/>
        <v>33.030303030303031</v>
      </c>
    </row>
    <row r="22" spans="1:24">
      <c r="A22" s="4">
        <v>4.4444444444444398E-2</v>
      </c>
      <c r="B22" s="5">
        <v>64</v>
      </c>
      <c r="C22" s="5">
        <f t="shared" si="20"/>
        <v>31</v>
      </c>
      <c r="D22" s="5">
        <f t="shared" si="21"/>
        <v>33</v>
      </c>
      <c r="G22" s="4">
        <v>4.65277777777778E-2</v>
      </c>
      <c r="H22" s="5">
        <v>67</v>
      </c>
      <c r="I22" s="5">
        <f t="shared" si="14"/>
        <v>32</v>
      </c>
      <c r="J22" s="5">
        <f t="shared" si="15"/>
        <v>35</v>
      </c>
      <c r="L22" s="4">
        <v>8.4722222222222004E-2</v>
      </c>
      <c r="M22" s="5">
        <v>122</v>
      </c>
      <c r="N22" s="5">
        <f t="shared" si="8"/>
        <v>28.85</v>
      </c>
      <c r="O22" s="5">
        <f t="shared" si="9"/>
        <v>30.650000000000002</v>
      </c>
      <c r="P22" s="5">
        <f t="shared" si="10"/>
        <v>31.05</v>
      </c>
      <c r="Q22" s="5">
        <f t="shared" si="11"/>
        <v>31.450000000000003</v>
      </c>
      <c r="R22" s="1"/>
      <c r="S22" s="4">
        <v>9.6527777777777796E-2</v>
      </c>
      <c r="T22" s="5">
        <v>139</v>
      </c>
      <c r="U22" s="7">
        <f t="shared" si="16"/>
        <v>30.086580086580085</v>
      </c>
      <c r="V22" s="7">
        <f t="shared" si="17"/>
        <v>35.803030303030297</v>
      </c>
      <c r="W22" s="7">
        <f t="shared" si="18"/>
        <v>40.316017316017316</v>
      </c>
      <c r="X22" s="7">
        <f t="shared" si="19"/>
        <v>32.794372294372295</v>
      </c>
    </row>
    <row r="23" spans="1:24">
      <c r="A23" s="4">
        <v>4.3749999999999997E-2</v>
      </c>
      <c r="B23" s="5">
        <v>63</v>
      </c>
      <c r="C23" s="5">
        <f t="shared" si="20"/>
        <v>30.5</v>
      </c>
      <c r="D23" s="5">
        <f t="shared" si="21"/>
        <v>32.5</v>
      </c>
      <c r="G23" s="4">
        <v>4.5833333333333399E-2</v>
      </c>
      <c r="H23" s="5">
        <v>66</v>
      </c>
      <c r="I23" s="5">
        <f t="shared" si="14"/>
        <v>31.5</v>
      </c>
      <c r="J23" s="5">
        <f t="shared" si="15"/>
        <v>34.5</v>
      </c>
      <c r="L23" s="4">
        <v>8.4027777777777493E-2</v>
      </c>
      <c r="M23" s="5">
        <v>121</v>
      </c>
      <c r="N23" s="5">
        <f t="shared" si="8"/>
        <v>28.6</v>
      </c>
      <c r="O23" s="5">
        <f t="shared" si="9"/>
        <v>30.400000000000002</v>
      </c>
      <c r="P23" s="5">
        <f t="shared" si="10"/>
        <v>30.8</v>
      </c>
      <c r="Q23" s="5">
        <f t="shared" si="11"/>
        <v>31.200000000000003</v>
      </c>
      <c r="R23" s="1"/>
      <c r="S23" s="4">
        <v>9.5833333333333395E-2</v>
      </c>
      <c r="T23" s="5">
        <v>138</v>
      </c>
      <c r="U23" s="7">
        <f t="shared" si="16"/>
        <v>29.870129870129869</v>
      </c>
      <c r="V23" s="7">
        <f t="shared" si="17"/>
        <v>35.54545454545454</v>
      </c>
      <c r="W23" s="7">
        <f t="shared" si="18"/>
        <v>40.02597402597403</v>
      </c>
      <c r="X23" s="7">
        <f t="shared" si="19"/>
        <v>32.558441558441558</v>
      </c>
    </row>
    <row r="24" spans="1:24">
      <c r="A24" s="4">
        <v>4.30555555555555E-2</v>
      </c>
      <c r="B24" s="5">
        <v>62</v>
      </c>
      <c r="C24" s="5">
        <f t="shared" si="20"/>
        <v>30</v>
      </c>
      <c r="D24" s="5">
        <f t="shared" si="21"/>
        <v>32</v>
      </c>
      <c r="G24" s="4">
        <v>4.5138888888888999E-2</v>
      </c>
      <c r="H24" s="5">
        <v>65</v>
      </c>
      <c r="I24" s="5">
        <f t="shared" si="14"/>
        <v>31</v>
      </c>
      <c r="J24" s="5">
        <f t="shared" si="15"/>
        <v>34</v>
      </c>
      <c r="L24" s="4">
        <v>8.3333333333333107E-2</v>
      </c>
      <c r="M24" s="5">
        <v>120</v>
      </c>
      <c r="N24" s="5">
        <f t="shared" si="8"/>
        <v>28.35</v>
      </c>
      <c r="O24" s="5">
        <f t="shared" si="9"/>
        <v>30.150000000000002</v>
      </c>
      <c r="P24" s="5">
        <f t="shared" si="10"/>
        <v>30.55</v>
      </c>
      <c r="Q24" s="5">
        <f t="shared" si="11"/>
        <v>30.950000000000003</v>
      </c>
      <c r="R24" s="1"/>
      <c r="S24" s="4">
        <v>9.5138888888888898E-2</v>
      </c>
      <c r="T24" s="5">
        <v>137</v>
      </c>
      <c r="U24" s="7">
        <f t="shared" si="16"/>
        <v>29.653679653679653</v>
      </c>
      <c r="V24" s="7">
        <f t="shared" si="17"/>
        <v>35.287878787878789</v>
      </c>
      <c r="W24" s="7">
        <f t="shared" si="18"/>
        <v>39.735930735930737</v>
      </c>
      <c r="X24" s="7">
        <f t="shared" si="19"/>
        <v>32.322510822510822</v>
      </c>
    </row>
    <row r="25" spans="1:24">
      <c r="A25" s="4">
        <v>4.2361111111111106E-2</v>
      </c>
      <c r="B25" s="5">
        <v>61</v>
      </c>
      <c r="C25" s="5">
        <f t="shared" si="20"/>
        <v>29.5</v>
      </c>
      <c r="D25" s="5">
        <f t="shared" si="21"/>
        <v>31.5</v>
      </c>
      <c r="G25" s="4">
        <v>4.4444444444444502E-2</v>
      </c>
      <c r="H25" s="5">
        <v>64</v>
      </c>
      <c r="I25" s="5">
        <f t="shared" si="14"/>
        <v>30.5</v>
      </c>
      <c r="J25" s="5">
        <f t="shared" si="15"/>
        <v>33.5</v>
      </c>
      <c r="L25" s="4">
        <v>8.2638888888888595E-2</v>
      </c>
      <c r="M25" s="5">
        <v>119</v>
      </c>
      <c r="N25" s="5">
        <f t="shared" si="8"/>
        <v>28.1</v>
      </c>
      <c r="O25" s="5">
        <f t="shared" si="9"/>
        <v>29.900000000000002</v>
      </c>
      <c r="P25" s="5">
        <f t="shared" si="10"/>
        <v>30.3</v>
      </c>
      <c r="Q25" s="5">
        <f t="shared" si="11"/>
        <v>30.700000000000003</v>
      </c>
      <c r="R25" s="1"/>
      <c r="S25" s="4">
        <v>9.4444444444444497E-2</v>
      </c>
      <c r="T25" s="5">
        <v>136</v>
      </c>
      <c r="U25" s="7">
        <f t="shared" si="16"/>
        <v>29.437229437229437</v>
      </c>
      <c r="V25" s="7">
        <f t="shared" si="17"/>
        <v>35.030303030303031</v>
      </c>
      <c r="W25" s="7">
        <f t="shared" si="18"/>
        <v>39.44588744588745</v>
      </c>
      <c r="X25" s="7">
        <f t="shared" si="19"/>
        <v>32.086580086580092</v>
      </c>
    </row>
    <row r="26" spans="1:24">
      <c r="A26" s="4">
        <v>4.1666666666666664E-2</v>
      </c>
      <c r="B26" s="5">
        <v>60</v>
      </c>
      <c r="C26" s="5">
        <f>(B26-2)/2</f>
        <v>29</v>
      </c>
      <c r="D26" s="5">
        <f>C26+2</f>
        <v>31</v>
      </c>
      <c r="G26" s="4">
        <v>4.3750000000000101E-2</v>
      </c>
      <c r="H26" s="5">
        <v>63</v>
      </c>
      <c r="I26" s="5">
        <f t="shared" si="14"/>
        <v>30</v>
      </c>
      <c r="J26" s="5">
        <f t="shared" si="15"/>
        <v>33</v>
      </c>
      <c r="L26" s="4">
        <v>8.1944444444444195E-2</v>
      </c>
      <c r="M26" s="5">
        <v>118</v>
      </c>
      <c r="N26" s="5">
        <f t="shared" si="8"/>
        <v>27.85</v>
      </c>
      <c r="O26" s="5">
        <f t="shared" si="9"/>
        <v>29.650000000000002</v>
      </c>
      <c r="P26" s="5">
        <f t="shared" si="10"/>
        <v>30.05</v>
      </c>
      <c r="Q26" s="5">
        <f t="shared" si="11"/>
        <v>30.450000000000003</v>
      </c>
      <c r="R26" s="1"/>
      <c r="S26" s="4">
        <v>9.3750000000000097E-2</v>
      </c>
      <c r="T26" s="5">
        <v>135</v>
      </c>
      <c r="U26" s="7">
        <f t="shared" si="16"/>
        <v>29.220779220779221</v>
      </c>
      <c r="V26" s="7">
        <f t="shared" si="17"/>
        <v>34.772727272727273</v>
      </c>
      <c r="W26" s="7">
        <f t="shared" si="18"/>
        <v>39.155844155844157</v>
      </c>
      <c r="X26" s="7">
        <f t="shared" si="19"/>
        <v>31.850649350649352</v>
      </c>
    </row>
    <row r="27" spans="1:24">
      <c r="A27" s="6" t="s">
        <v>9</v>
      </c>
      <c r="B27" s="5">
        <v>59</v>
      </c>
      <c r="C27" s="5">
        <f t="shared" ref="C27:C36" si="22">(B27-2)/2</f>
        <v>28.5</v>
      </c>
      <c r="D27" s="5">
        <f t="shared" ref="D27:D36" si="23">C27+2</f>
        <v>30.5</v>
      </c>
      <c r="G27" s="4">
        <v>4.3055555555555597E-2</v>
      </c>
      <c r="H27" s="5">
        <v>62</v>
      </c>
      <c r="I27" s="5">
        <f t="shared" si="14"/>
        <v>29.5</v>
      </c>
      <c r="J27" s="5">
        <f t="shared" si="15"/>
        <v>32.5</v>
      </c>
      <c r="L27" s="4">
        <v>8.1249999999999697E-2</v>
      </c>
      <c r="M27" s="5">
        <v>117</v>
      </c>
      <c r="N27" s="5">
        <f t="shared" si="8"/>
        <v>27.6</v>
      </c>
      <c r="O27" s="5">
        <f t="shared" si="9"/>
        <v>29.400000000000002</v>
      </c>
      <c r="P27" s="5">
        <f t="shared" si="10"/>
        <v>29.8</v>
      </c>
      <c r="Q27" s="5">
        <f t="shared" si="11"/>
        <v>30.200000000000003</v>
      </c>
      <c r="R27" s="1"/>
      <c r="S27" s="4">
        <v>9.30555555555556E-2</v>
      </c>
      <c r="T27" s="5">
        <v>134</v>
      </c>
      <c r="U27" s="7">
        <f t="shared" si="16"/>
        <v>29.004329004329005</v>
      </c>
      <c r="V27" s="7">
        <f t="shared" si="17"/>
        <v>34.515151515151516</v>
      </c>
      <c r="W27" s="7">
        <f t="shared" si="18"/>
        <v>38.865800865800871</v>
      </c>
      <c r="X27" s="7">
        <f t="shared" si="19"/>
        <v>31.614718614718619</v>
      </c>
    </row>
    <row r="28" spans="1:24">
      <c r="A28" s="6" t="s">
        <v>10</v>
      </c>
      <c r="B28" s="5">
        <v>58</v>
      </c>
      <c r="C28" s="5">
        <f t="shared" si="22"/>
        <v>28</v>
      </c>
      <c r="D28" s="5">
        <f t="shared" si="23"/>
        <v>30</v>
      </c>
      <c r="G28" s="4">
        <v>4.2361111111111197E-2</v>
      </c>
      <c r="H28" s="5">
        <v>61</v>
      </c>
      <c r="I28" s="5">
        <f t="shared" si="14"/>
        <v>29</v>
      </c>
      <c r="J28" s="5">
        <f t="shared" si="15"/>
        <v>32</v>
      </c>
      <c r="L28" s="4">
        <v>8.0555555555555297E-2</v>
      </c>
      <c r="M28" s="5">
        <v>116</v>
      </c>
      <c r="N28" s="5">
        <f t="shared" si="8"/>
        <v>27.35</v>
      </c>
      <c r="O28" s="5">
        <f t="shared" si="9"/>
        <v>29.150000000000002</v>
      </c>
      <c r="P28" s="5">
        <f t="shared" si="10"/>
        <v>29.55</v>
      </c>
      <c r="Q28" s="5">
        <f t="shared" si="11"/>
        <v>29.950000000000003</v>
      </c>
      <c r="R28" s="1"/>
      <c r="S28" s="4">
        <v>9.2361111111111199E-2</v>
      </c>
      <c r="T28" s="5">
        <v>133</v>
      </c>
      <c r="U28" s="7">
        <f t="shared" si="16"/>
        <v>28.787878787878789</v>
      </c>
      <c r="V28" s="7">
        <f t="shared" si="17"/>
        <v>34.257575757575758</v>
      </c>
      <c r="W28" s="7">
        <f t="shared" si="18"/>
        <v>38.575757575757578</v>
      </c>
      <c r="X28" s="7">
        <f t="shared" si="19"/>
        <v>31.378787878787882</v>
      </c>
    </row>
    <row r="29" spans="1:24">
      <c r="A29" s="6" t="s">
        <v>11</v>
      </c>
      <c r="B29" s="5">
        <v>57</v>
      </c>
      <c r="C29" s="5">
        <f t="shared" si="22"/>
        <v>27.5</v>
      </c>
      <c r="D29" s="5">
        <f t="shared" si="23"/>
        <v>29.5</v>
      </c>
      <c r="G29" s="4">
        <v>4.1666666666666803E-2</v>
      </c>
      <c r="H29" s="5">
        <v>60</v>
      </c>
      <c r="I29" s="5">
        <f t="shared" si="14"/>
        <v>28.5</v>
      </c>
      <c r="J29" s="5">
        <f t="shared" si="15"/>
        <v>31.5</v>
      </c>
      <c r="L29" s="4">
        <v>7.98611111111108E-2</v>
      </c>
      <c r="M29" s="5">
        <v>115</v>
      </c>
      <c r="N29" s="5">
        <f t="shared" si="8"/>
        <v>27.1</v>
      </c>
      <c r="O29" s="5">
        <f t="shared" si="9"/>
        <v>28.900000000000002</v>
      </c>
      <c r="P29" s="5">
        <f t="shared" si="10"/>
        <v>29.3</v>
      </c>
      <c r="Q29" s="5">
        <f t="shared" si="11"/>
        <v>29.700000000000003</v>
      </c>
      <c r="R29" s="1"/>
      <c r="S29" s="4">
        <v>9.1666666666666702E-2</v>
      </c>
      <c r="T29" s="5">
        <v>132</v>
      </c>
      <c r="U29" s="7">
        <f t="shared" si="16"/>
        <v>28.571428571428569</v>
      </c>
      <c r="V29" s="7">
        <f t="shared" si="17"/>
        <v>33.999999999999993</v>
      </c>
      <c r="W29" s="7">
        <f t="shared" si="18"/>
        <v>38.285714285714285</v>
      </c>
      <c r="X29" s="7">
        <f t="shared" si="19"/>
        <v>31.142857142857142</v>
      </c>
    </row>
    <row r="30" spans="1:24">
      <c r="A30" s="6" t="s">
        <v>12</v>
      </c>
      <c r="B30" s="5">
        <v>56</v>
      </c>
      <c r="C30" s="5">
        <f t="shared" si="22"/>
        <v>27</v>
      </c>
      <c r="D30" s="5">
        <f t="shared" si="23"/>
        <v>29</v>
      </c>
      <c r="G30" s="4">
        <v>4.0972222222222403E-2</v>
      </c>
      <c r="H30" s="5">
        <v>59</v>
      </c>
      <c r="I30" s="5">
        <f t="shared" si="14"/>
        <v>28</v>
      </c>
      <c r="J30" s="5">
        <f t="shared" si="15"/>
        <v>31</v>
      </c>
      <c r="L30" s="4">
        <v>7.9166666666666302E-2</v>
      </c>
      <c r="M30" s="5">
        <v>114</v>
      </c>
      <c r="N30" s="5">
        <f t="shared" si="8"/>
        <v>26.85</v>
      </c>
      <c r="O30" s="5">
        <f t="shared" si="9"/>
        <v>28.650000000000002</v>
      </c>
      <c r="P30" s="5">
        <f t="shared" ref="P30:P36" si="24">N30+2.2</f>
        <v>29.05</v>
      </c>
      <c r="Q30" s="5">
        <f t="shared" ref="Q30:Q36" si="25">N30+2.6</f>
        <v>29.450000000000003</v>
      </c>
      <c r="R30" s="1"/>
      <c r="S30" s="4">
        <v>9.0972222222222301E-2</v>
      </c>
      <c r="T30" s="5">
        <v>131</v>
      </c>
      <c r="U30" s="7">
        <f t="shared" si="16"/>
        <v>28.354978354978353</v>
      </c>
      <c r="V30" s="7">
        <f t="shared" si="17"/>
        <v>33.742424242424242</v>
      </c>
      <c r="W30" s="7">
        <f t="shared" si="18"/>
        <v>37.995670995670999</v>
      </c>
      <c r="X30" s="7">
        <f t="shared" si="19"/>
        <v>30.906926406926406</v>
      </c>
    </row>
    <row r="31" spans="1:24">
      <c r="A31" s="6" t="s">
        <v>13</v>
      </c>
      <c r="B31" s="5">
        <v>55</v>
      </c>
      <c r="C31" s="5">
        <f t="shared" si="22"/>
        <v>26.5</v>
      </c>
      <c r="D31" s="5">
        <f t="shared" si="23"/>
        <v>28.5</v>
      </c>
      <c r="G31" s="4">
        <v>4.0277777777778002E-2</v>
      </c>
      <c r="H31" s="5">
        <v>58</v>
      </c>
      <c r="I31" s="5">
        <f t="shared" si="14"/>
        <v>27.5</v>
      </c>
      <c r="J31" s="5">
        <f t="shared" si="15"/>
        <v>30.5</v>
      </c>
      <c r="L31" s="4">
        <v>7.8472222222221805E-2</v>
      </c>
      <c r="M31" s="5">
        <v>113</v>
      </c>
      <c r="N31" s="5">
        <f t="shared" si="8"/>
        <v>26.6</v>
      </c>
      <c r="O31" s="5">
        <f t="shared" si="9"/>
        <v>28.400000000000002</v>
      </c>
      <c r="P31" s="5">
        <f t="shared" si="24"/>
        <v>28.8</v>
      </c>
      <c r="Q31" s="5">
        <f t="shared" si="25"/>
        <v>29.200000000000003</v>
      </c>
      <c r="S31" s="4">
        <v>9.0277777777777901E-2</v>
      </c>
      <c r="T31" s="5">
        <v>130</v>
      </c>
      <c r="U31" s="7">
        <f t="shared" si="16"/>
        <v>28.138528138528137</v>
      </c>
      <c r="V31" s="7">
        <f t="shared" si="17"/>
        <v>33.484848484848484</v>
      </c>
      <c r="W31" s="7">
        <f t="shared" si="18"/>
        <v>37.705627705627705</v>
      </c>
      <c r="X31" s="7">
        <f t="shared" si="19"/>
        <v>30.670995670995673</v>
      </c>
    </row>
    <row r="32" spans="1:24">
      <c r="A32" s="6" t="s">
        <v>14</v>
      </c>
      <c r="B32" s="5">
        <v>54</v>
      </c>
      <c r="C32" s="5">
        <f t="shared" si="22"/>
        <v>26</v>
      </c>
      <c r="D32" s="5">
        <f t="shared" si="23"/>
        <v>28</v>
      </c>
      <c r="G32" s="4">
        <v>3.9583333333333602E-2</v>
      </c>
      <c r="H32" s="5">
        <v>57</v>
      </c>
      <c r="I32" s="5">
        <f t="shared" si="14"/>
        <v>27</v>
      </c>
      <c r="J32" s="5">
        <f t="shared" si="15"/>
        <v>30</v>
      </c>
      <c r="L32" s="4">
        <v>7.7777777777777293E-2</v>
      </c>
      <c r="M32" s="5">
        <v>112</v>
      </c>
      <c r="N32" s="5">
        <f t="shared" si="8"/>
        <v>26.35</v>
      </c>
      <c r="O32" s="5">
        <f t="shared" si="9"/>
        <v>28.150000000000002</v>
      </c>
      <c r="P32" s="5">
        <f t="shared" si="24"/>
        <v>28.55</v>
      </c>
      <c r="Q32" s="5">
        <f t="shared" si="25"/>
        <v>28.950000000000003</v>
      </c>
      <c r="S32" s="4">
        <v>8.9583333333333404E-2</v>
      </c>
      <c r="T32" s="5">
        <v>129</v>
      </c>
      <c r="U32" s="7">
        <f t="shared" si="16"/>
        <v>27.922077922077921</v>
      </c>
      <c r="V32" s="7">
        <f t="shared" si="17"/>
        <v>33.227272727272727</v>
      </c>
      <c r="W32" s="7">
        <f t="shared" si="18"/>
        <v>37.415584415584419</v>
      </c>
      <c r="X32" s="7">
        <f t="shared" si="19"/>
        <v>30.435064935064936</v>
      </c>
    </row>
    <row r="33" spans="1:24">
      <c r="A33" s="6" t="s">
        <v>15</v>
      </c>
      <c r="B33" s="5">
        <v>53</v>
      </c>
      <c r="C33" s="5">
        <f t="shared" si="22"/>
        <v>25.5</v>
      </c>
      <c r="D33" s="5">
        <f t="shared" si="23"/>
        <v>27.5</v>
      </c>
      <c r="G33" s="4">
        <v>3.8888888888889202E-2</v>
      </c>
      <c r="H33" s="5">
        <v>56</v>
      </c>
      <c r="I33" s="5">
        <f t="shared" si="14"/>
        <v>26.5</v>
      </c>
      <c r="J33" s="5">
        <f t="shared" si="15"/>
        <v>29.5</v>
      </c>
      <c r="L33" s="4">
        <v>7.7083333333332796E-2</v>
      </c>
      <c r="M33" s="5">
        <v>111</v>
      </c>
      <c r="N33" s="5">
        <f t="shared" si="8"/>
        <v>26.1</v>
      </c>
      <c r="O33" s="5">
        <f t="shared" si="9"/>
        <v>27.900000000000002</v>
      </c>
      <c r="P33" s="5">
        <f t="shared" si="24"/>
        <v>28.3</v>
      </c>
      <c r="Q33" s="5">
        <f t="shared" si="25"/>
        <v>28.700000000000003</v>
      </c>
      <c r="S33" s="4">
        <v>8.8888888888889003E-2</v>
      </c>
      <c r="T33" s="5">
        <v>128</v>
      </c>
      <c r="U33" s="7">
        <f t="shared" si="16"/>
        <v>27.705627705627705</v>
      </c>
      <c r="V33" s="7">
        <f t="shared" si="17"/>
        <v>32.969696969696969</v>
      </c>
      <c r="W33" s="7">
        <f t="shared" si="18"/>
        <v>37.125541125541126</v>
      </c>
      <c r="X33" s="7">
        <f t="shared" si="19"/>
        <v>30.1991341991342</v>
      </c>
    </row>
    <row r="34" spans="1:24">
      <c r="A34" s="6" t="s">
        <v>16</v>
      </c>
      <c r="B34" s="5">
        <v>52</v>
      </c>
      <c r="C34" s="5">
        <f t="shared" si="22"/>
        <v>25</v>
      </c>
      <c r="D34" s="5">
        <f t="shared" si="23"/>
        <v>27</v>
      </c>
      <c r="G34" s="4">
        <v>3.8194444444444801E-2</v>
      </c>
      <c r="H34" s="5">
        <v>55</v>
      </c>
      <c r="I34" s="5">
        <f t="shared" si="14"/>
        <v>26</v>
      </c>
      <c r="J34" s="5">
        <f t="shared" si="15"/>
        <v>29</v>
      </c>
      <c r="L34" s="4">
        <v>7.6388888888888298E-2</v>
      </c>
      <c r="M34" s="5">
        <v>110</v>
      </c>
      <c r="N34" s="5">
        <f t="shared" si="8"/>
        <v>25.85</v>
      </c>
      <c r="O34" s="5">
        <f t="shared" si="9"/>
        <v>27.650000000000002</v>
      </c>
      <c r="P34" s="5">
        <f t="shared" si="24"/>
        <v>28.05</v>
      </c>
      <c r="Q34" s="5">
        <f t="shared" si="25"/>
        <v>28.450000000000003</v>
      </c>
      <c r="S34" s="4">
        <v>8.8194444444444506E-2</v>
      </c>
      <c r="T34" s="5">
        <v>127</v>
      </c>
      <c r="U34" s="7">
        <f t="shared" si="16"/>
        <v>27.489177489177489</v>
      </c>
      <c r="V34" s="7">
        <f t="shared" si="17"/>
        <v>32.712121212121211</v>
      </c>
      <c r="W34" s="7">
        <f t="shared" si="18"/>
        <v>36.83549783549784</v>
      </c>
      <c r="X34" s="7">
        <f t="shared" si="19"/>
        <v>29.963203463203467</v>
      </c>
    </row>
    <row r="35" spans="1:24">
      <c r="A35" s="6" t="s">
        <v>17</v>
      </c>
      <c r="B35" s="5">
        <v>51</v>
      </c>
      <c r="C35" s="5">
        <f t="shared" si="22"/>
        <v>24.5</v>
      </c>
      <c r="D35" s="5">
        <f t="shared" si="23"/>
        <v>26.5</v>
      </c>
      <c r="G35" s="4">
        <v>3.7500000000000401E-2</v>
      </c>
      <c r="H35" s="5">
        <v>54</v>
      </c>
      <c r="I35" s="5">
        <f t="shared" si="14"/>
        <v>25.5</v>
      </c>
      <c r="J35" s="5">
        <f t="shared" si="15"/>
        <v>28.5</v>
      </c>
      <c r="L35" s="4">
        <v>7.5694444444443801E-2</v>
      </c>
      <c r="M35" s="5">
        <v>109</v>
      </c>
      <c r="N35" s="5">
        <f t="shared" si="8"/>
        <v>25.6</v>
      </c>
      <c r="O35" s="5">
        <f t="shared" si="9"/>
        <v>27.400000000000002</v>
      </c>
      <c r="P35" s="5">
        <f t="shared" si="24"/>
        <v>27.8</v>
      </c>
      <c r="Q35" s="5">
        <f t="shared" si="25"/>
        <v>28.200000000000003</v>
      </c>
      <c r="S35" s="4">
        <v>8.7500000000000105E-2</v>
      </c>
      <c r="T35" s="5">
        <v>126</v>
      </c>
      <c r="U35" s="7">
        <f t="shared" si="16"/>
        <v>27.272727272727273</v>
      </c>
      <c r="V35" s="7">
        <f t="shared" si="17"/>
        <v>32.454545454545453</v>
      </c>
      <c r="W35" s="7">
        <f t="shared" si="18"/>
        <v>36.545454545454547</v>
      </c>
      <c r="X35" s="7">
        <f t="shared" si="19"/>
        <v>29.72727272727273</v>
      </c>
    </row>
    <row r="36" spans="1:24">
      <c r="A36" s="6" t="s">
        <v>18</v>
      </c>
      <c r="B36" s="5">
        <v>50</v>
      </c>
      <c r="C36" s="5">
        <f t="shared" si="22"/>
        <v>24</v>
      </c>
      <c r="D36" s="5">
        <f t="shared" si="23"/>
        <v>26</v>
      </c>
      <c r="G36" s="4">
        <v>3.6805555555556001E-2</v>
      </c>
      <c r="H36" s="5">
        <v>53</v>
      </c>
      <c r="I36" s="5">
        <f t="shared" si="14"/>
        <v>25</v>
      </c>
      <c r="J36" s="5">
        <f t="shared" si="15"/>
        <v>28</v>
      </c>
      <c r="L36" s="4">
        <v>7.4999999999999303E-2</v>
      </c>
      <c r="M36" s="5">
        <v>108</v>
      </c>
      <c r="N36" s="5">
        <f t="shared" si="8"/>
        <v>25.35</v>
      </c>
      <c r="O36" s="5">
        <f t="shared" si="9"/>
        <v>27.150000000000002</v>
      </c>
      <c r="P36" s="5">
        <f t="shared" si="24"/>
        <v>27.55</v>
      </c>
      <c r="Q36" s="5">
        <f t="shared" si="25"/>
        <v>27.950000000000003</v>
      </c>
      <c r="S36" s="4">
        <v>8.6805555555555705E-2</v>
      </c>
      <c r="T36" s="5">
        <v>125</v>
      </c>
      <c r="U36" s="7">
        <f t="shared" si="16"/>
        <v>27.056277056277057</v>
      </c>
      <c r="V36" s="7">
        <f t="shared" si="17"/>
        <v>32.196969696969695</v>
      </c>
      <c r="W36" s="7">
        <f t="shared" si="18"/>
        <v>36.255411255411261</v>
      </c>
      <c r="X36" s="7">
        <f t="shared" si="19"/>
        <v>29.491341991341994</v>
      </c>
    </row>
    <row r="48" spans="1:24">
      <c r="A48" s="2" t="s">
        <v>0</v>
      </c>
      <c r="F48" s="1"/>
    </row>
    <row r="49" spans="1:7">
      <c r="A49" s="2" t="s">
        <v>24</v>
      </c>
      <c r="F49" s="1"/>
    </row>
    <row r="50" spans="1:7">
      <c r="A50" t="s">
        <v>22</v>
      </c>
      <c r="B50" t="s">
        <v>19</v>
      </c>
      <c r="C50" t="s">
        <v>4</v>
      </c>
      <c r="D50" t="s">
        <v>5</v>
      </c>
      <c r="E50" t="s">
        <v>6</v>
      </c>
      <c r="F50" s="1" t="s">
        <v>7</v>
      </c>
      <c r="G50" s="8" t="s">
        <v>25</v>
      </c>
    </row>
    <row r="51" spans="1:7">
      <c r="A51" s="4">
        <v>0.29166666666666669</v>
      </c>
      <c r="B51" s="5">
        <v>420</v>
      </c>
      <c r="C51" s="5">
        <f>(B51-8)/5</f>
        <v>82.4</v>
      </c>
      <c r="D51" s="5">
        <f>C51+1.9</f>
        <v>84.300000000000011</v>
      </c>
      <c r="E51" s="5">
        <f>C51+2.1</f>
        <v>84.5</v>
      </c>
      <c r="F51" s="5">
        <f>C51+2.5</f>
        <v>84.9</v>
      </c>
      <c r="G51" s="5">
        <f>C51+1.5</f>
        <v>83.9</v>
      </c>
    </row>
    <row r="52" spans="1:7">
      <c r="A52" s="4">
        <v>0.28819444444444448</v>
      </c>
      <c r="B52" s="5">
        <v>415</v>
      </c>
      <c r="C52" s="5">
        <f>(B52-8)/5</f>
        <v>81.400000000000006</v>
      </c>
      <c r="D52" s="5">
        <f>C52+1.9</f>
        <v>83.300000000000011</v>
      </c>
      <c r="E52" s="5">
        <f>C52+2.1</f>
        <v>83.5</v>
      </c>
      <c r="F52" s="5">
        <f>C52+2.5</f>
        <v>83.9</v>
      </c>
      <c r="G52" s="5">
        <f>C52+1.5</f>
        <v>82.9</v>
      </c>
    </row>
    <row r="53" spans="1:7">
      <c r="A53" s="4">
        <v>0.28472222222222199</v>
      </c>
      <c r="B53" s="5">
        <v>410</v>
      </c>
      <c r="C53" s="5">
        <f t="shared" ref="C53:C75" si="26">(B53-8)/5</f>
        <v>80.400000000000006</v>
      </c>
      <c r="D53" s="5">
        <f t="shared" ref="D53:D75" si="27">C53+1.9</f>
        <v>82.300000000000011</v>
      </c>
      <c r="E53" s="5">
        <f t="shared" ref="E53:E75" si="28">C53+2.1</f>
        <v>82.5</v>
      </c>
      <c r="F53" s="5">
        <f t="shared" ref="F53:F75" si="29">C53+2.5</f>
        <v>82.9</v>
      </c>
      <c r="G53" s="5">
        <f t="shared" ref="G53:G75" si="30">C53+1.5</f>
        <v>81.900000000000006</v>
      </c>
    </row>
    <row r="54" spans="1:7">
      <c r="A54" s="4">
        <v>0.28125</v>
      </c>
      <c r="B54" s="5">
        <v>405</v>
      </c>
      <c r="C54" s="5">
        <f t="shared" si="26"/>
        <v>79.400000000000006</v>
      </c>
      <c r="D54" s="5">
        <f t="shared" si="27"/>
        <v>81.300000000000011</v>
      </c>
      <c r="E54" s="5">
        <f t="shared" si="28"/>
        <v>81.5</v>
      </c>
      <c r="F54" s="5">
        <f t="shared" si="29"/>
        <v>81.900000000000006</v>
      </c>
      <c r="G54" s="5">
        <f t="shared" si="30"/>
        <v>80.900000000000006</v>
      </c>
    </row>
    <row r="55" spans="1:7">
      <c r="A55" s="4">
        <v>0.27777777777777801</v>
      </c>
      <c r="B55" s="5">
        <v>400</v>
      </c>
      <c r="C55" s="5">
        <f t="shared" si="26"/>
        <v>78.400000000000006</v>
      </c>
      <c r="D55" s="5">
        <f t="shared" si="27"/>
        <v>80.300000000000011</v>
      </c>
      <c r="E55" s="5">
        <f t="shared" si="28"/>
        <v>80.5</v>
      </c>
      <c r="F55" s="5">
        <f t="shared" si="29"/>
        <v>80.900000000000006</v>
      </c>
      <c r="G55" s="5">
        <f t="shared" si="30"/>
        <v>79.900000000000006</v>
      </c>
    </row>
    <row r="56" spans="1:7">
      <c r="A56" s="4">
        <v>0.27430555555555602</v>
      </c>
      <c r="B56" s="5">
        <v>395</v>
      </c>
      <c r="C56" s="5">
        <f t="shared" si="26"/>
        <v>77.400000000000006</v>
      </c>
      <c r="D56" s="5">
        <f t="shared" si="27"/>
        <v>79.300000000000011</v>
      </c>
      <c r="E56" s="5">
        <f t="shared" si="28"/>
        <v>79.5</v>
      </c>
      <c r="F56" s="5">
        <f t="shared" si="29"/>
        <v>79.900000000000006</v>
      </c>
      <c r="G56" s="5">
        <f t="shared" si="30"/>
        <v>78.900000000000006</v>
      </c>
    </row>
    <row r="57" spans="1:7">
      <c r="A57" s="4">
        <v>0.27083333333333298</v>
      </c>
      <c r="B57" s="5">
        <v>390</v>
      </c>
      <c r="C57" s="5">
        <f t="shared" si="26"/>
        <v>76.400000000000006</v>
      </c>
      <c r="D57" s="5">
        <f t="shared" si="27"/>
        <v>78.300000000000011</v>
      </c>
      <c r="E57" s="5">
        <f t="shared" si="28"/>
        <v>78.5</v>
      </c>
      <c r="F57" s="5">
        <f t="shared" si="29"/>
        <v>78.900000000000006</v>
      </c>
      <c r="G57" s="5">
        <f t="shared" si="30"/>
        <v>77.900000000000006</v>
      </c>
    </row>
    <row r="58" spans="1:7">
      <c r="A58" s="4">
        <v>0.26736111111111099</v>
      </c>
      <c r="B58" s="5">
        <v>385</v>
      </c>
      <c r="C58" s="5">
        <f t="shared" si="26"/>
        <v>75.400000000000006</v>
      </c>
      <c r="D58" s="5">
        <f t="shared" si="27"/>
        <v>77.300000000000011</v>
      </c>
      <c r="E58" s="5">
        <f t="shared" si="28"/>
        <v>77.5</v>
      </c>
      <c r="F58" s="5">
        <f t="shared" si="29"/>
        <v>77.900000000000006</v>
      </c>
      <c r="G58" s="5">
        <f t="shared" si="30"/>
        <v>76.900000000000006</v>
      </c>
    </row>
    <row r="59" spans="1:7">
      <c r="A59" s="4">
        <v>0.26388888888888901</v>
      </c>
      <c r="B59" s="5">
        <v>380</v>
      </c>
      <c r="C59" s="5">
        <f t="shared" si="26"/>
        <v>74.400000000000006</v>
      </c>
      <c r="D59" s="5">
        <f t="shared" si="27"/>
        <v>76.300000000000011</v>
      </c>
      <c r="E59" s="5">
        <f t="shared" si="28"/>
        <v>76.5</v>
      </c>
      <c r="F59" s="5">
        <f t="shared" si="29"/>
        <v>76.900000000000006</v>
      </c>
      <c r="G59" s="5">
        <f t="shared" si="30"/>
        <v>75.900000000000006</v>
      </c>
    </row>
    <row r="60" spans="1:7">
      <c r="A60" s="4">
        <v>0.26041666666666702</v>
      </c>
      <c r="B60" s="5">
        <v>375</v>
      </c>
      <c r="C60" s="5">
        <f t="shared" si="26"/>
        <v>73.400000000000006</v>
      </c>
      <c r="D60" s="5">
        <f t="shared" si="27"/>
        <v>75.300000000000011</v>
      </c>
      <c r="E60" s="5">
        <f t="shared" si="28"/>
        <v>75.5</v>
      </c>
      <c r="F60" s="5">
        <f t="shared" si="29"/>
        <v>75.900000000000006</v>
      </c>
      <c r="G60" s="5">
        <f t="shared" si="30"/>
        <v>74.900000000000006</v>
      </c>
    </row>
    <row r="61" spans="1:7">
      <c r="A61" s="4">
        <v>0.25694444444444497</v>
      </c>
      <c r="B61" s="5">
        <v>370</v>
      </c>
      <c r="C61" s="5">
        <f t="shared" si="26"/>
        <v>72.400000000000006</v>
      </c>
      <c r="D61" s="5">
        <f t="shared" si="27"/>
        <v>74.300000000000011</v>
      </c>
      <c r="E61" s="5">
        <f t="shared" si="28"/>
        <v>74.5</v>
      </c>
      <c r="F61" s="5">
        <f t="shared" si="29"/>
        <v>74.900000000000006</v>
      </c>
      <c r="G61" s="5">
        <f t="shared" si="30"/>
        <v>73.900000000000006</v>
      </c>
    </row>
    <row r="62" spans="1:7">
      <c r="A62" s="4">
        <v>0.25347222222222199</v>
      </c>
      <c r="B62" s="5">
        <v>365</v>
      </c>
      <c r="C62" s="5">
        <f t="shared" si="26"/>
        <v>71.400000000000006</v>
      </c>
      <c r="D62" s="5">
        <f t="shared" si="27"/>
        <v>73.300000000000011</v>
      </c>
      <c r="E62" s="5">
        <f t="shared" si="28"/>
        <v>73.5</v>
      </c>
      <c r="F62" s="5">
        <f t="shared" si="29"/>
        <v>73.900000000000006</v>
      </c>
      <c r="G62" s="5">
        <f t="shared" si="30"/>
        <v>72.900000000000006</v>
      </c>
    </row>
    <row r="63" spans="1:7">
      <c r="A63" s="4">
        <v>0.25</v>
      </c>
      <c r="B63" s="5">
        <v>360</v>
      </c>
      <c r="C63" s="5">
        <f t="shared" si="26"/>
        <v>70.400000000000006</v>
      </c>
      <c r="D63" s="5">
        <f t="shared" si="27"/>
        <v>72.300000000000011</v>
      </c>
      <c r="E63" s="5">
        <f t="shared" si="28"/>
        <v>72.5</v>
      </c>
      <c r="F63" s="5">
        <f t="shared" si="29"/>
        <v>72.900000000000006</v>
      </c>
      <c r="G63" s="5">
        <f t="shared" si="30"/>
        <v>71.900000000000006</v>
      </c>
    </row>
    <row r="64" spans="1:7">
      <c r="A64" s="4">
        <v>0.24652777777777801</v>
      </c>
      <c r="B64" s="5">
        <v>355</v>
      </c>
      <c r="C64" s="5">
        <f t="shared" si="26"/>
        <v>69.400000000000006</v>
      </c>
      <c r="D64" s="5">
        <f t="shared" si="27"/>
        <v>71.300000000000011</v>
      </c>
      <c r="E64" s="5">
        <f t="shared" si="28"/>
        <v>71.5</v>
      </c>
      <c r="F64" s="5">
        <f t="shared" si="29"/>
        <v>71.900000000000006</v>
      </c>
      <c r="G64" s="5">
        <f t="shared" si="30"/>
        <v>70.900000000000006</v>
      </c>
    </row>
    <row r="65" spans="1:7">
      <c r="A65" s="4">
        <v>0.243055555555556</v>
      </c>
      <c r="B65" s="5">
        <v>350</v>
      </c>
      <c r="C65" s="5">
        <f t="shared" si="26"/>
        <v>68.400000000000006</v>
      </c>
      <c r="D65" s="5">
        <f t="shared" si="27"/>
        <v>70.300000000000011</v>
      </c>
      <c r="E65" s="5">
        <f t="shared" si="28"/>
        <v>70.5</v>
      </c>
      <c r="F65" s="5">
        <f t="shared" si="29"/>
        <v>70.900000000000006</v>
      </c>
      <c r="G65" s="5">
        <f t="shared" si="30"/>
        <v>69.900000000000006</v>
      </c>
    </row>
    <row r="66" spans="1:7">
      <c r="A66" s="4">
        <v>0.23958333333333401</v>
      </c>
      <c r="B66" s="5">
        <v>345</v>
      </c>
      <c r="C66" s="5">
        <f t="shared" si="26"/>
        <v>67.400000000000006</v>
      </c>
      <c r="D66" s="5">
        <f t="shared" si="27"/>
        <v>69.300000000000011</v>
      </c>
      <c r="E66" s="5">
        <f t="shared" si="28"/>
        <v>69.5</v>
      </c>
      <c r="F66" s="5">
        <f t="shared" si="29"/>
        <v>69.900000000000006</v>
      </c>
      <c r="G66" s="5">
        <f t="shared" si="30"/>
        <v>68.900000000000006</v>
      </c>
    </row>
    <row r="67" spans="1:7">
      <c r="A67" s="4">
        <v>0.23611111111111099</v>
      </c>
      <c r="B67" s="5">
        <v>340</v>
      </c>
      <c r="C67" s="5">
        <f t="shared" si="26"/>
        <v>66.400000000000006</v>
      </c>
      <c r="D67" s="5">
        <f t="shared" si="27"/>
        <v>68.300000000000011</v>
      </c>
      <c r="E67" s="5">
        <f t="shared" si="28"/>
        <v>68.5</v>
      </c>
      <c r="F67" s="5">
        <f t="shared" si="29"/>
        <v>68.900000000000006</v>
      </c>
      <c r="G67" s="5">
        <f t="shared" si="30"/>
        <v>67.900000000000006</v>
      </c>
    </row>
    <row r="68" spans="1:7">
      <c r="A68" s="4">
        <v>0.23263888888888901</v>
      </c>
      <c r="B68" s="5">
        <v>335</v>
      </c>
      <c r="C68" s="5">
        <f t="shared" si="26"/>
        <v>65.400000000000006</v>
      </c>
      <c r="D68" s="5">
        <f t="shared" si="27"/>
        <v>67.300000000000011</v>
      </c>
      <c r="E68" s="5">
        <f t="shared" si="28"/>
        <v>67.5</v>
      </c>
      <c r="F68" s="5">
        <f t="shared" si="29"/>
        <v>67.900000000000006</v>
      </c>
      <c r="G68" s="5">
        <f t="shared" si="30"/>
        <v>66.900000000000006</v>
      </c>
    </row>
    <row r="69" spans="1:7">
      <c r="A69" s="4">
        <v>0.22916666666666699</v>
      </c>
      <c r="B69" s="5">
        <v>330</v>
      </c>
      <c r="C69" s="5">
        <f t="shared" si="26"/>
        <v>64.400000000000006</v>
      </c>
      <c r="D69" s="5">
        <f t="shared" si="27"/>
        <v>66.300000000000011</v>
      </c>
      <c r="E69" s="5">
        <f t="shared" si="28"/>
        <v>66.5</v>
      </c>
      <c r="F69" s="5">
        <f t="shared" si="29"/>
        <v>66.900000000000006</v>
      </c>
      <c r="G69" s="5">
        <f t="shared" si="30"/>
        <v>65.900000000000006</v>
      </c>
    </row>
    <row r="70" spans="1:7">
      <c r="A70" s="4">
        <v>0.225694444444445</v>
      </c>
      <c r="B70" s="5">
        <v>325</v>
      </c>
      <c r="C70" s="5">
        <f t="shared" si="26"/>
        <v>63.4</v>
      </c>
      <c r="D70" s="5">
        <f t="shared" si="27"/>
        <v>65.3</v>
      </c>
      <c r="E70" s="5">
        <f t="shared" si="28"/>
        <v>65.5</v>
      </c>
      <c r="F70" s="5">
        <f t="shared" si="29"/>
        <v>65.900000000000006</v>
      </c>
      <c r="G70" s="5">
        <f t="shared" si="30"/>
        <v>64.900000000000006</v>
      </c>
    </row>
    <row r="71" spans="1:7">
      <c r="A71" s="4">
        <v>0.22222222222222199</v>
      </c>
      <c r="B71" s="5">
        <v>320</v>
      </c>
      <c r="C71" s="5">
        <f t="shared" si="26"/>
        <v>62.4</v>
      </c>
      <c r="D71" s="5">
        <f t="shared" si="27"/>
        <v>64.3</v>
      </c>
      <c r="E71" s="5">
        <f t="shared" si="28"/>
        <v>64.5</v>
      </c>
      <c r="F71" s="5">
        <f t="shared" si="29"/>
        <v>64.900000000000006</v>
      </c>
      <c r="G71" s="5">
        <f t="shared" si="30"/>
        <v>63.9</v>
      </c>
    </row>
    <row r="72" spans="1:7">
      <c r="A72" s="4">
        <v>0.21875</v>
      </c>
      <c r="B72" s="5">
        <v>315</v>
      </c>
      <c r="C72" s="5">
        <f t="shared" si="26"/>
        <v>61.4</v>
      </c>
      <c r="D72" s="5">
        <f t="shared" si="27"/>
        <v>63.3</v>
      </c>
      <c r="E72" s="5">
        <f t="shared" si="28"/>
        <v>63.5</v>
      </c>
      <c r="F72" s="5">
        <f t="shared" si="29"/>
        <v>63.9</v>
      </c>
      <c r="G72" s="5">
        <f t="shared" si="30"/>
        <v>62.9</v>
      </c>
    </row>
    <row r="73" spans="1:7">
      <c r="A73" s="4">
        <v>0.21527777777777801</v>
      </c>
      <c r="B73" s="5">
        <v>310</v>
      </c>
      <c r="C73" s="5">
        <f t="shared" si="26"/>
        <v>60.4</v>
      </c>
      <c r="D73" s="5">
        <f t="shared" si="27"/>
        <v>62.3</v>
      </c>
      <c r="E73" s="5">
        <f t="shared" si="28"/>
        <v>62.5</v>
      </c>
      <c r="F73" s="5">
        <f t="shared" si="29"/>
        <v>62.9</v>
      </c>
      <c r="G73" s="5">
        <f t="shared" si="30"/>
        <v>61.9</v>
      </c>
    </row>
    <row r="74" spans="1:7">
      <c r="A74" s="4">
        <v>0.211805555555556</v>
      </c>
      <c r="B74" s="5">
        <v>305</v>
      </c>
      <c r="C74" s="5">
        <f t="shared" si="26"/>
        <v>59.4</v>
      </c>
      <c r="D74" s="5">
        <f t="shared" si="27"/>
        <v>61.3</v>
      </c>
      <c r="E74" s="5">
        <f t="shared" si="28"/>
        <v>61.5</v>
      </c>
      <c r="F74" s="5">
        <f t="shared" si="29"/>
        <v>61.9</v>
      </c>
      <c r="G74" s="5">
        <f t="shared" si="30"/>
        <v>60.9</v>
      </c>
    </row>
    <row r="75" spans="1:7">
      <c r="A75" s="4">
        <v>0.20833333333333401</v>
      </c>
      <c r="B75" s="5">
        <v>300</v>
      </c>
      <c r="C75" s="5">
        <f t="shared" si="26"/>
        <v>58.4</v>
      </c>
      <c r="D75" s="5">
        <f t="shared" si="27"/>
        <v>60.3</v>
      </c>
      <c r="E75" s="5">
        <f t="shared" si="28"/>
        <v>60.5</v>
      </c>
      <c r="F75" s="5">
        <f t="shared" si="29"/>
        <v>60.9</v>
      </c>
      <c r="G75" s="5">
        <f t="shared" si="30"/>
        <v>59.9</v>
      </c>
    </row>
  </sheetData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emjulian</dc:creator>
  <cp:lastModifiedBy>emjulian</cp:lastModifiedBy>
  <cp:lastPrinted>2011-02-06T17:57:28Z</cp:lastPrinted>
  <dcterms:created xsi:type="dcterms:W3CDTF">2011-02-06T17:47:32Z</dcterms:created>
  <dcterms:modified xsi:type="dcterms:W3CDTF">2011-02-06T18:11:17Z</dcterms:modified>
</cp:coreProperties>
</file>